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65" yWindow="600" windowWidth="20325" windowHeight="10920"/>
  </bookViews>
  <sheets>
    <sheet name="Budget" sheetId="5" r:id="rId1"/>
    <sheet name="Analyses of grants+donations " sheetId="2" r:id="rId2"/>
    <sheet name="Admin costs" sheetId="3" r:id="rId3"/>
    <sheet name="Maintenance" sheetId="4" r:id="rId4"/>
    <sheet name="Sheet1" sheetId="6" r:id="rId5"/>
  </sheets>
  <definedNames>
    <definedName name="_xlnm.Print_Area" localSheetId="0">Budget!$K$15:$M$40</definedName>
  </definedNames>
  <calcPr calcId="145621"/>
</workbook>
</file>

<file path=xl/calcChain.xml><?xml version="1.0" encoding="utf-8"?>
<calcChain xmlns="http://schemas.openxmlformats.org/spreadsheetml/2006/main">
  <c r="F11" i="4" l="1"/>
  <c r="E11" i="4"/>
  <c r="C11" i="4"/>
  <c r="C23" i="2"/>
  <c r="K17" i="5" l="1"/>
  <c r="J17" i="5"/>
  <c r="K7" i="5"/>
  <c r="J7" i="5"/>
  <c r="K19" i="5" l="1"/>
  <c r="K22" i="5" s="1"/>
  <c r="J19" i="5"/>
  <c r="J22" i="5" s="1"/>
  <c r="F7" i="3"/>
  <c r="E7" i="3"/>
  <c r="C7" i="3"/>
  <c r="D17" i="5" l="1"/>
  <c r="C17" i="5"/>
  <c r="E23" i="5" l="1"/>
  <c r="D23" i="5"/>
  <c r="H17" i="5" l="1"/>
  <c r="G17" i="5"/>
  <c r="F17" i="5"/>
  <c r="E17" i="5"/>
  <c r="E7" i="5" l="1"/>
  <c r="H7" i="5"/>
  <c r="G7" i="5"/>
  <c r="D7" i="5"/>
  <c r="C7" i="5"/>
  <c r="C19" i="5" l="1"/>
  <c r="C22" i="5" s="1"/>
  <c r="C23" i="5" s="1"/>
  <c r="H19" i="5"/>
  <c r="H22" i="5" s="1"/>
  <c r="G19" i="5"/>
  <c r="G22" i="5" s="1"/>
  <c r="E19" i="5"/>
  <c r="F3" i="5"/>
  <c r="F7" i="5" s="1"/>
  <c r="F19" i="5" s="1"/>
  <c r="F22" i="5" s="1"/>
  <c r="F23" i="5" l="1"/>
  <c r="F30" i="5" l="1"/>
  <c r="G21" i="5"/>
  <c r="G30" i="5" l="1"/>
  <c r="H21" i="5"/>
  <c r="H23" i="5" s="1"/>
  <c r="H30" i="5" l="1"/>
  <c r="J21" i="5"/>
  <c r="J23" i="5" s="1"/>
  <c r="J30" i="5" l="1"/>
  <c r="K23" i="5"/>
  <c r="K30" i="5" s="1"/>
</calcChain>
</file>

<file path=xl/sharedStrings.xml><?xml version="1.0" encoding="utf-8"?>
<sst xmlns="http://schemas.openxmlformats.org/spreadsheetml/2006/main" count="113" uniqueCount="68">
  <si>
    <t>Insurance</t>
  </si>
  <si>
    <t>Total</t>
  </si>
  <si>
    <t>VAT Refund</t>
  </si>
  <si>
    <t>Receipts less Payments</t>
  </si>
  <si>
    <t>Expenditure</t>
  </si>
  <si>
    <t>Total Expenditure</t>
  </si>
  <si>
    <t>Increase (Decrease) during year</t>
  </si>
  <si>
    <t>General Contingency</t>
  </si>
  <si>
    <t>Earmarked Funds:</t>
  </si>
  <si>
    <t>Community Projects</t>
  </si>
  <si>
    <t>Division of reserves</t>
  </si>
  <si>
    <t>Total Income</t>
  </si>
  <si>
    <t>Grants/donations received</t>
  </si>
  <si>
    <t>Budget +1</t>
  </si>
  <si>
    <t>Donations to organisations</t>
  </si>
  <si>
    <t>Budget</t>
  </si>
  <si>
    <t>Total Reserves b/f</t>
  </si>
  <si>
    <t>Total reserves end of year c/f</t>
  </si>
  <si>
    <t>Administration costs</t>
  </si>
  <si>
    <r>
      <t>Precept</t>
    </r>
    <r>
      <rPr>
        <sz val="9"/>
        <rFont val="Arial MT"/>
      </rPr>
      <t/>
    </r>
  </si>
  <si>
    <t>Prior Year Actual</t>
  </si>
  <si>
    <t>2025-26</t>
  </si>
  <si>
    <t>Budget Heading</t>
  </si>
  <si>
    <t xml:space="preserve">Other Income </t>
  </si>
  <si>
    <t>Staff Costs</t>
  </si>
  <si>
    <t xml:space="preserve">Internal and external audit </t>
  </si>
  <si>
    <t>Hall Hire charges</t>
  </si>
  <si>
    <t>2023-24</t>
  </si>
  <si>
    <t>Budget 2024-25</t>
  </si>
  <si>
    <t>Current year 2024 -25</t>
  </si>
  <si>
    <t>2026-27</t>
  </si>
  <si>
    <t>Prior Year Actual 2023-24</t>
  </si>
  <si>
    <t>Forecast  31.03.25</t>
  </si>
  <si>
    <t>Forecast 31.03.25</t>
  </si>
  <si>
    <t>Current year 2024-25</t>
  </si>
  <si>
    <t xml:space="preserve">Budget 2025-26  </t>
  </si>
  <si>
    <t xml:space="preserve">  </t>
  </si>
  <si>
    <t>Budget +2</t>
  </si>
  <si>
    <t>Budget +3</t>
  </si>
  <si>
    <t xml:space="preserve">     2028-29</t>
  </si>
  <si>
    <t xml:space="preserve">    2027-28</t>
  </si>
  <si>
    <r>
      <t xml:space="preserve">Administration Costs </t>
    </r>
    <r>
      <rPr>
        <sz val="8"/>
        <color rgb="FF0070C0"/>
        <rFont val="Arial"/>
        <family val="2"/>
      </rPr>
      <t>(analysis on separate tab)</t>
    </r>
  </si>
  <si>
    <r>
      <t xml:space="preserve">Grants/Donations </t>
    </r>
    <r>
      <rPr>
        <sz val="8"/>
        <color rgb="FF0070C0"/>
        <rFont val="Arial"/>
        <family val="2"/>
      </rPr>
      <t>(analysis on separate tab)</t>
    </r>
  </si>
  <si>
    <r>
      <t>B</t>
    </r>
    <r>
      <rPr>
        <sz val="9"/>
        <rFont val="Calibri"/>
        <family val="2"/>
      </rPr>
      <t>B</t>
    </r>
  </si>
  <si>
    <t>Ground Maintenance</t>
  </si>
  <si>
    <t>Dementia UK</t>
  </si>
  <si>
    <t>Year to date@ 30.11.24</t>
  </si>
  <si>
    <t>Christmas event</t>
  </si>
  <si>
    <t>Nolan Trust</t>
  </si>
  <si>
    <t>TOTAL</t>
  </si>
  <si>
    <t>Subscriptions</t>
  </si>
  <si>
    <t>Website</t>
  </si>
  <si>
    <t>St Lukes and St.Mary's Church Shareshill</t>
  </si>
  <si>
    <t>MacMillan</t>
  </si>
  <si>
    <t>Compton Hospice</t>
  </si>
  <si>
    <t>Election charges</t>
  </si>
  <si>
    <t>2027-28</t>
  </si>
  <si>
    <t>2028-29</t>
  </si>
  <si>
    <t>Budget + 3</t>
  </si>
  <si>
    <t>120  Grounds Maintenance</t>
  </si>
  <si>
    <t>Grass cutting</t>
  </si>
  <si>
    <t>Paint for bollards</t>
  </si>
  <si>
    <t>Green bins</t>
  </si>
  <si>
    <t>Top soil, plants and bulbs</t>
  </si>
  <si>
    <t>Weed control</t>
  </si>
  <si>
    <t>Lawnmower and parts</t>
  </si>
  <si>
    <t>Budget + 2</t>
  </si>
  <si>
    <t>110 Grants/donations paid 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</si>
</sst>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£&quot;* #,##0.00_-;\-&quot;£&quot;* #,##0.00_-;_-&quot;£&quot;* &quot;-&quot;??_-;_-@_-"/>
  </numFmts>
  <fonts count="28">
    <font>
      <sz val="10"/>
      <color rgb="FF000000"/>
      <name val="Times New Roman"/>
      <charset val="204"/>
    </font>
    <font>
      <b/>
      <sz val="10"/>
      <name val="Calibri"/>
      <family val="2"/>
    </font>
    <font>
      <sz val="9"/>
      <color rgb="FF000000"/>
      <name val="Arial MT"/>
      <family val="2"/>
    </font>
    <font>
      <sz val="9"/>
      <name val="Arial MT"/>
    </font>
    <font>
      <b/>
      <sz val="9"/>
      <color rgb="FF000000"/>
      <name val="Arial"/>
      <family val="2"/>
    </font>
    <font>
      <b/>
      <sz val="6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i/>
      <sz val="10"/>
      <color rgb="FF000000"/>
      <name val="Arial"/>
      <family val="2"/>
    </font>
    <font>
      <b/>
      <sz val="9"/>
      <name val="Arial"/>
      <family val="2"/>
    </font>
    <font>
      <sz val="8"/>
      <color rgb="FF000000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rgb="FF0070C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8"/>
      <color rgb="FF000000"/>
      <name val="Arial"/>
      <family val="2"/>
    </font>
    <font>
      <b/>
      <sz val="10"/>
      <color rgb="FF000000"/>
      <name val="Times New Roman"/>
      <family val="1"/>
    </font>
    <font>
      <b/>
      <sz val="7"/>
      <color rgb="FF000000"/>
      <name val="Arial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 applyAlignment="1">
      <alignment horizontal="left" vertical="top"/>
    </xf>
    <xf numFmtId="44" fontId="0" fillId="0" borderId="0" xfId="0" applyNumberFormat="1" applyAlignment="1">
      <alignment horizontal="left" vertical="top"/>
    </xf>
    <xf numFmtId="0" fontId="6" fillId="0" borderId="0" xfId="0" applyFont="1" applyAlignment="1">
      <alignment horizontal="left" vertical="top"/>
    </xf>
    <xf numFmtId="44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/>
    </xf>
    <xf numFmtId="44" fontId="7" fillId="0" borderId="0" xfId="0" applyNumberFormat="1" applyFont="1" applyAlignment="1">
      <alignment horizontal="left" vertical="top"/>
    </xf>
    <xf numFmtId="44" fontId="4" fillId="0" borderId="1" xfId="0" applyNumberFormat="1" applyFont="1" applyBorder="1" applyAlignment="1">
      <alignment horizontal="left" vertical="center" shrinkToFit="1"/>
    </xf>
    <xf numFmtId="44" fontId="0" fillId="0" borderId="0" xfId="0" applyNumberFormat="1" applyAlignment="1">
      <alignment horizontal="left" vertical="center"/>
    </xf>
    <xf numFmtId="44" fontId="6" fillId="0" borderId="0" xfId="0" applyNumberFormat="1" applyFont="1" applyAlignment="1">
      <alignment horizontal="left" vertical="center"/>
    </xf>
    <xf numFmtId="44" fontId="7" fillId="0" borderId="0" xfId="0" applyNumberFormat="1" applyFont="1" applyAlignment="1">
      <alignment horizontal="left" vertical="center"/>
    </xf>
    <xf numFmtId="0" fontId="6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/>
    </xf>
    <xf numFmtId="0" fontId="13" fillId="0" borderId="4" xfId="0" applyFont="1" applyBorder="1" applyAlignment="1">
      <alignment horizontal="right" vertical="top" wrapText="1"/>
    </xf>
    <xf numFmtId="0" fontId="13" fillId="0" borderId="4" xfId="0" applyFont="1" applyBorder="1" applyAlignment="1">
      <alignment horizontal="left" vertical="top" wrapText="1" indent="2"/>
    </xf>
    <xf numFmtId="0" fontId="13" fillId="0" borderId="4" xfId="0" applyFont="1" applyBorder="1" applyAlignment="1">
      <alignment horizontal="left" vertical="top" wrapText="1" indent="1"/>
    </xf>
    <xf numFmtId="0" fontId="13" fillId="0" borderId="4" xfId="0" applyFont="1" applyBorder="1" applyAlignment="1">
      <alignment horizontal="center" vertical="top" wrapText="1"/>
    </xf>
    <xf numFmtId="3" fontId="4" fillId="0" borderId="4" xfId="0" applyNumberFormat="1" applyFont="1" applyBorder="1" applyAlignment="1">
      <alignment vertical="top" shrinkToFit="1"/>
    </xf>
    <xf numFmtId="0" fontId="13" fillId="0" borderId="5" xfId="0" applyFont="1" applyBorder="1" applyAlignment="1">
      <alignment horizontal="right" vertical="top" wrapText="1"/>
    </xf>
    <xf numFmtId="44" fontId="11" fillId="0" borderId="1" xfId="0" applyNumberFormat="1" applyFont="1" applyBorder="1" applyAlignment="1">
      <alignment horizontal="left" vertical="center" shrinkToFit="1"/>
    </xf>
    <xf numFmtId="44" fontId="11" fillId="0" borderId="6" xfId="0" applyNumberFormat="1" applyFont="1" applyBorder="1" applyAlignment="1">
      <alignment horizontal="left" vertical="center" shrinkToFit="1"/>
    </xf>
    <xf numFmtId="44" fontId="6" fillId="0" borderId="1" xfId="0" applyNumberFormat="1" applyFont="1" applyBorder="1" applyAlignment="1">
      <alignment horizontal="left" vertical="center" wrapText="1"/>
    </xf>
    <xf numFmtId="44" fontId="14" fillId="0" borderId="1" xfId="0" applyNumberFormat="1" applyFont="1" applyBorder="1" applyAlignment="1">
      <alignment horizontal="left" vertical="center" wrapText="1"/>
    </xf>
    <xf numFmtId="44" fontId="6" fillId="0" borderId="1" xfId="0" applyNumberFormat="1" applyFont="1" applyBorder="1" applyAlignment="1">
      <alignment horizontal="left" vertical="center"/>
    </xf>
    <xf numFmtId="44" fontId="11" fillId="0" borderId="1" xfId="0" applyNumberFormat="1" applyFont="1" applyBorder="1" applyAlignment="1">
      <alignment horizontal="left" vertical="top" shrinkToFit="1"/>
    </xf>
    <xf numFmtId="44" fontId="14" fillId="0" borderId="1" xfId="0" applyNumberFormat="1" applyFont="1" applyBorder="1" applyAlignment="1">
      <alignment horizontal="left" vertical="top" wrapText="1"/>
    </xf>
    <xf numFmtId="44" fontId="14" fillId="0" borderId="5" xfId="0" applyNumberFormat="1" applyFont="1" applyBorder="1" applyAlignment="1">
      <alignment horizontal="left" vertical="top" wrapText="1"/>
    </xf>
    <xf numFmtId="44" fontId="6" fillId="0" borderId="4" xfId="0" applyNumberFormat="1" applyFont="1" applyBorder="1" applyAlignment="1">
      <alignment horizontal="left" vertical="top"/>
    </xf>
    <xf numFmtId="44" fontId="14" fillId="0" borderId="1" xfId="0" applyNumberFormat="1" applyFont="1" applyBorder="1" applyAlignment="1">
      <alignment horizontal="left" vertical="center"/>
    </xf>
    <xf numFmtId="44" fontId="11" fillId="0" borderId="0" xfId="0" applyNumberFormat="1" applyFont="1" applyAlignment="1">
      <alignment horizontal="left" vertical="top"/>
    </xf>
    <xf numFmtId="44" fontId="5" fillId="0" borderId="0" xfId="0" applyNumberFormat="1" applyFont="1" applyAlignment="1">
      <alignment horizontal="left" vertical="top"/>
    </xf>
    <xf numFmtId="44" fontId="8" fillId="0" borderId="1" xfId="0" applyNumberFormat="1" applyFont="1" applyBorder="1" applyAlignment="1">
      <alignment horizontal="left" vertical="top" wrapText="1"/>
    </xf>
    <xf numFmtId="44" fontId="4" fillId="0" borderId="0" xfId="0" applyNumberFormat="1" applyFont="1" applyAlignment="1">
      <alignment horizontal="left" vertical="top"/>
    </xf>
    <xf numFmtId="44" fontId="6" fillId="0" borderId="4" xfId="0" applyNumberFormat="1" applyFont="1" applyBorder="1" applyAlignment="1">
      <alignment horizontal="right" vertical="top"/>
    </xf>
    <xf numFmtId="0" fontId="11" fillId="0" borderId="1" xfId="0" applyNumberFormat="1" applyFont="1" applyBorder="1" applyAlignment="1">
      <alignment horizontal="left" vertical="top" shrinkToFit="1"/>
    </xf>
    <xf numFmtId="0" fontId="11" fillId="0" borderId="2" xfId="0" applyNumberFormat="1" applyFont="1" applyBorder="1" applyAlignment="1">
      <alignment horizontal="left" vertical="top" shrinkToFit="1"/>
    </xf>
    <xf numFmtId="44" fontId="14" fillId="0" borderId="3" xfId="0" applyNumberFormat="1" applyFont="1" applyBorder="1" applyAlignment="1">
      <alignment horizontal="left" vertical="top" wrapText="1"/>
    </xf>
    <xf numFmtId="44" fontId="6" fillId="0" borderId="4" xfId="0" applyNumberFormat="1" applyFont="1" applyBorder="1" applyAlignment="1">
      <alignment horizontal="center" vertical="top"/>
    </xf>
    <xf numFmtId="44" fontId="16" fillId="0" borderId="4" xfId="0" applyNumberFormat="1" applyFont="1" applyBorder="1" applyAlignment="1">
      <alignment horizontal="left" vertical="top"/>
    </xf>
    <xf numFmtId="0" fontId="6" fillId="0" borderId="4" xfId="0" applyNumberFormat="1" applyFont="1" applyBorder="1" applyAlignment="1">
      <alignment horizontal="left" vertical="top"/>
    </xf>
    <xf numFmtId="44" fontId="7" fillId="0" borderId="4" xfId="0" applyNumberFormat="1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44" fontId="6" fillId="0" borderId="9" xfId="0" applyNumberFormat="1" applyFont="1" applyBorder="1" applyAlignment="1">
      <alignment horizontal="left" vertical="top"/>
    </xf>
    <xf numFmtId="0" fontId="19" fillId="0" borderId="4" xfId="0" applyFont="1" applyBorder="1" applyAlignment="1">
      <alignment horizontal="left" vertical="top" wrapText="1" indent="2"/>
    </xf>
    <xf numFmtId="44" fontId="10" fillId="0" borderId="4" xfId="0" applyNumberFormat="1" applyFont="1" applyBorder="1" applyAlignment="1">
      <alignment horizontal="right" vertical="top"/>
    </xf>
    <xf numFmtId="0" fontId="1" fillId="0" borderId="11" xfId="0" applyFont="1" applyBorder="1" applyAlignment="1">
      <alignment horizontal="left" vertical="top" wrapText="1" indent="2"/>
    </xf>
    <xf numFmtId="3" fontId="2" fillId="0" borderId="2" xfId="0" applyNumberFormat="1" applyFont="1" applyBorder="1" applyAlignment="1">
      <alignment horizontal="right" vertical="top" shrinkToFit="1"/>
    </xf>
    <xf numFmtId="0" fontId="0" fillId="0" borderId="2" xfId="0" applyBorder="1" applyAlignment="1">
      <alignment horizontal="left" wrapText="1"/>
    </xf>
    <xf numFmtId="0" fontId="3" fillId="0" borderId="2" xfId="0" applyFont="1" applyBorder="1" applyAlignment="1">
      <alignment horizontal="right" vertical="top" wrapText="1" indent="2"/>
    </xf>
    <xf numFmtId="3" fontId="4" fillId="0" borderId="2" xfId="0" applyNumberFormat="1" applyFont="1" applyBorder="1" applyAlignment="1">
      <alignment horizontal="right" vertical="top" shrinkToFit="1"/>
    </xf>
    <xf numFmtId="0" fontId="7" fillId="0" borderId="4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44" fontId="11" fillId="0" borderId="4" xfId="0" applyNumberFormat="1" applyFont="1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44" fontId="14" fillId="0" borderId="4" xfId="0" applyNumberFormat="1" applyFont="1" applyBorder="1" applyAlignment="1">
      <alignment horizontal="left" vertical="top"/>
    </xf>
    <xf numFmtId="44" fontId="11" fillId="0" borderId="4" xfId="0" applyNumberFormat="1" applyFont="1" applyBorder="1" applyAlignment="1">
      <alignment horizontal="left" vertical="center"/>
    </xf>
    <xf numFmtId="44" fontId="20" fillId="0" borderId="1" xfId="0" applyNumberFormat="1" applyFont="1" applyBorder="1" applyAlignment="1">
      <alignment horizontal="left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left" vertical="top" wrapText="1" indent="2"/>
    </xf>
    <xf numFmtId="0" fontId="17" fillId="0" borderId="5" xfId="0" applyFont="1" applyBorder="1" applyAlignment="1">
      <alignment horizontal="left" vertical="top" wrapText="1" indent="1"/>
    </xf>
    <xf numFmtId="0" fontId="22" fillId="0" borderId="2" xfId="0" applyFont="1" applyBorder="1" applyAlignment="1">
      <alignment horizontal="left" vertical="top" wrapText="1" indent="1"/>
    </xf>
    <xf numFmtId="44" fontId="10" fillId="0" borderId="4" xfId="0" applyNumberFormat="1" applyFont="1" applyBorder="1" applyAlignment="1">
      <alignment horizontal="left" vertical="center" wrapText="1"/>
    </xf>
    <xf numFmtId="44" fontId="6" fillId="0" borderId="4" xfId="0" applyNumberFormat="1" applyFont="1" applyBorder="1" applyAlignment="1">
      <alignment horizontal="left" vertical="center"/>
    </xf>
    <xf numFmtId="44" fontId="14" fillId="0" borderId="1" xfId="0" applyNumberFormat="1" applyFont="1" applyBorder="1" applyAlignment="1">
      <alignment horizontal="left" vertical="center" shrinkToFit="1"/>
    </xf>
    <xf numFmtId="0" fontId="10" fillId="0" borderId="4" xfId="0" applyFont="1" applyBorder="1" applyAlignment="1">
      <alignment horizontal="left" vertical="top"/>
    </xf>
    <xf numFmtId="44" fontId="10" fillId="0" borderId="4" xfId="0" applyNumberFormat="1" applyFont="1" applyBorder="1" applyAlignment="1">
      <alignment horizontal="left" vertical="top"/>
    </xf>
    <xf numFmtId="0" fontId="8" fillId="0" borderId="8" xfId="0" applyFont="1" applyBorder="1" applyAlignment="1">
      <alignment horizontal="left" vertical="top" wrapText="1" indent="2"/>
    </xf>
    <xf numFmtId="0" fontId="8" fillId="0" borderId="10" xfId="0" applyFont="1" applyBorder="1" applyAlignment="1">
      <alignment horizontal="left" vertical="top" wrapText="1" indent="2"/>
    </xf>
    <xf numFmtId="0" fontId="8" fillId="0" borderId="7" xfId="0" applyFont="1" applyBorder="1" applyAlignment="1">
      <alignment horizontal="left" vertical="top" wrapText="1" indent="2"/>
    </xf>
    <xf numFmtId="0" fontId="6" fillId="0" borderId="12" xfId="0" applyFont="1" applyBorder="1" applyAlignment="1">
      <alignment horizontal="left" vertical="top"/>
    </xf>
    <xf numFmtId="0" fontId="7" fillId="0" borderId="4" xfId="0" applyFont="1" applyBorder="1" applyAlignment="1">
      <alignment horizontal="center" vertical="top"/>
    </xf>
    <xf numFmtId="0" fontId="24" fillId="0" borderId="4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4" xfId="0" applyFont="1" applyBorder="1" applyAlignment="1">
      <alignment horizontal="left" vertical="top"/>
    </xf>
    <xf numFmtId="0" fontId="27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/>
    </xf>
    <xf numFmtId="44" fontId="7" fillId="0" borderId="4" xfId="0" applyNumberFormat="1" applyFont="1" applyBorder="1" applyAlignment="1">
      <alignment horizontal="right" vertical="top"/>
    </xf>
    <xf numFmtId="44" fontId="4" fillId="0" borderId="4" xfId="0" applyNumberFormat="1" applyFont="1" applyBorder="1" applyAlignment="1">
      <alignment horizontal="right" vertical="center" shrinkToFit="1"/>
    </xf>
    <xf numFmtId="44" fontId="18" fillId="0" borderId="4" xfId="0" applyNumberFormat="1" applyFont="1" applyBorder="1" applyAlignment="1">
      <alignment horizontal="left" vertical="top"/>
    </xf>
    <xf numFmtId="44" fontId="14" fillId="0" borderId="4" xfId="0" applyNumberFormat="1" applyFont="1" applyBorder="1" applyAlignment="1">
      <alignment horizontal="center" vertical="top" wrapText="1"/>
    </xf>
    <xf numFmtId="44" fontId="14" fillId="0" borderId="4" xfId="0" applyNumberFormat="1" applyFont="1" applyBorder="1" applyAlignment="1">
      <alignment horizontal="right" vertical="top" wrapText="1"/>
    </xf>
    <xf numFmtId="44" fontId="14" fillId="0" borderId="4" xfId="0" applyNumberFormat="1" applyFont="1" applyBorder="1" applyAlignment="1">
      <alignment horizontal="left" vertical="top" wrapText="1" indent="2"/>
    </xf>
    <xf numFmtId="44" fontId="14" fillId="0" borderId="4" xfId="0" applyNumberFormat="1" applyFont="1" applyBorder="1" applyAlignment="1">
      <alignment horizontal="left" vertical="top" wrapText="1" indent="1"/>
    </xf>
    <xf numFmtId="44" fontId="4" fillId="0" borderId="4" xfId="0" applyNumberFormat="1" applyFont="1" applyBorder="1" applyAlignment="1">
      <alignment horizontal="center" vertical="top"/>
    </xf>
    <xf numFmtId="44" fontId="19" fillId="0" borderId="4" xfId="0" applyNumberFormat="1" applyFont="1" applyBorder="1" applyAlignment="1">
      <alignment horizontal="center" vertical="top" wrapText="1"/>
    </xf>
    <xf numFmtId="44" fontId="19" fillId="0" borderId="4" xfId="0" applyNumberFormat="1" applyFont="1" applyBorder="1" applyAlignment="1">
      <alignment horizontal="right" vertical="top" wrapText="1"/>
    </xf>
    <xf numFmtId="44" fontId="19" fillId="0" borderId="4" xfId="0" applyNumberFormat="1" applyFont="1" applyBorder="1" applyAlignment="1">
      <alignment horizontal="left" vertical="top" wrapText="1" indent="2"/>
    </xf>
    <xf numFmtId="44" fontId="19" fillId="0" borderId="4" xfId="0" applyNumberFormat="1" applyFont="1" applyBorder="1" applyAlignment="1">
      <alignment horizontal="left" vertical="top" wrapText="1" indent="1"/>
    </xf>
    <xf numFmtId="44" fontId="24" fillId="0" borderId="4" xfId="0" applyNumberFormat="1" applyFont="1" applyBorder="1" applyAlignment="1">
      <alignment horizontal="left" vertical="top"/>
    </xf>
    <xf numFmtId="44" fontId="24" fillId="0" borderId="4" xfId="0" applyNumberFormat="1" applyFont="1" applyBorder="1" applyAlignment="1">
      <alignment horizontal="right" vertical="center" shrinkToFit="1"/>
    </xf>
    <xf numFmtId="44" fontId="11" fillId="0" borderId="4" xfId="0" applyNumberFormat="1" applyFont="1" applyBorder="1" applyAlignment="1">
      <alignment horizontal="right" vertical="top"/>
    </xf>
    <xf numFmtId="44" fontId="11" fillId="0" borderId="9" xfId="0" applyNumberFormat="1" applyFont="1" applyBorder="1" applyAlignment="1">
      <alignment horizontal="left" vertical="top"/>
    </xf>
    <xf numFmtId="0" fontId="11" fillId="0" borderId="12" xfId="0" applyFont="1" applyBorder="1" applyAlignment="1">
      <alignment horizontal="left" vertical="top"/>
    </xf>
    <xf numFmtId="44" fontId="8" fillId="0" borderId="2" xfId="0" applyNumberFormat="1" applyFont="1" applyBorder="1" applyAlignment="1">
      <alignment horizontal="left" vertical="top" wrapText="1"/>
    </xf>
    <xf numFmtId="44" fontId="8" fillId="0" borderId="3" xfId="0" applyNumberFormat="1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11" xfId="0" applyFont="1" applyBorder="1" applyAlignment="1">
      <alignment horizontal="left" vertical="top" wrapText="1"/>
    </xf>
    <xf numFmtId="44" fontId="15" fillId="0" borderId="3" xfId="0" applyNumberFormat="1" applyFont="1" applyBorder="1" applyAlignment="1">
      <alignment horizontal="left" vertical="top" wrapText="1"/>
    </xf>
    <xf numFmtId="44" fontId="6" fillId="0" borderId="4" xfId="0" applyNumberFormat="1" applyFont="1" applyBorder="1" applyAlignment="1">
      <alignment horizontal="center" vertical="top"/>
    </xf>
    <xf numFmtId="44" fontId="4" fillId="0" borderId="4" xfId="0" applyNumberFormat="1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24" fillId="0" borderId="4" xfId="0" applyFont="1" applyBorder="1" applyAlignment="1">
      <alignment horizontal="center" vertical="top"/>
    </xf>
    <xf numFmtId="0" fontId="17" fillId="0" borderId="2" xfId="0" applyFont="1" applyBorder="1" applyAlignment="1">
      <alignment vertical="top"/>
    </xf>
    <xf numFmtId="0" fontId="17" fillId="0" borderId="3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tabSelected="1" zoomScale="109" workbookViewId="0">
      <selection activeCell="B1" sqref="B1"/>
    </sheetView>
  </sheetViews>
  <sheetFormatPr defaultRowHeight="12.75"/>
  <cols>
    <col min="1" max="1" width="6.6640625" customWidth="1"/>
    <col min="2" max="2" width="40.1640625" customWidth="1"/>
    <col min="3" max="3" width="14.33203125" customWidth="1"/>
    <col min="4" max="4" width="14" customWidth="1"/>
    <col min="5" max="5" width="14.33203125" customWidth="1"/>
    <col min="6" max="7" width="14" customWidth="1"/>
    <col min="8" max="8" width="13.6640625" customWidth="1"/>
    <col min="9" max="9" width="0.1640625" hidden="1" customWidth="1"/>
    <col min="10" max="10" width="13.6640625" bestFit="1" customWidth="1"/>
    <col min="11" max="11" width="14.5" customWidth="1"/>
    <col min="13" max="13" width="17.33203125" customWidth="1"/>
  </cols>
  <sheetData>
    <row r="1" spans="1:13" ht="26.45" customHeight="1" thickBot="1">
      <c r="A1" s="104" t="s">
        <v>35</v>
      </c>
      <c r="B1" s="105"/>
      <c r="C1" s="58" t="s">
        <v>20</v>
      </c>
      <c r="D1" s="58" t="s">
        <v>28</v>
      </c>
      <c r="E1" s="17" t="s">
        <v>46</v>
      </c>
      <c r="F1" s="59" t="s">
        <v>32</v>
      </c>
      <c r="G1" s="59" t="s">
        <v>15</v>
      </c>
      <c r="H1" s="60" t="s">
        <v>13</v>
      </c>
      <c r="I1" s="61" t="s">
        <v>43</v>
      </c>
      <c r="J1" s="54" t="s">
        <v>37</v>
      </c>
      <c r="K1" s="54" t="s">
        <v>38</v>
      </c>
    </row>
    <row r="2" spans="1:13" ht="15" customHeight="1" thickBot="1">
      <c r="A2" s="97" t="s">
        <v>22</v>
      </c>
      <c r="B2" s="98"/>
      <c r="C2" s="69" t="s">
        <v>27</v>
      </c>
      <c r="D2" s="96"/>
      <c r="E2" s="96"/>
      <c r="F2" s="96"/>
      <c r="G2" s="67" t="s">
        <v>21</v>
      </c>
      <c r="H2" s="68" t="s">
        <v>30</v>
      </c>
      <c r="I2" s="44"/>
      <c r="J2" s="49" t="s">
        <v>40</v>
      </c>
      <c r="K2" s="49" t="s">
        <v>39</v>
      </c>
    </row>
    <row r="3" spans="1:13" ht="56.25" customHeight="1">
      <c r="A3" s="33">
        <v>10</v>
      </c>
      <c r="B3" s="24" t="s">
        <v>19</v>
      </c>
      <c r="C3" s="19">
        <v>6240</v>
      </c>
      <c r="D3" s="19">
        <v>6483</v>
      </c>
      <c r="E3" s="19">
        <v>6483</v>
      </c>
      <c r="F3" s="19">
        <f>D3</f>
        <v>6483</v>
      </c>
      <c r="G3" s="19">
        <v>6677</v>
      </c>
      <c r="H3" s="19">
        <v>6877</v>
      </c>
      <c r="I3" s="45"/>
      <c r="J3" s="56">
        <v>7083</v>
      </c>
      <c r="K3" s="56">
        <v>7295</v>
      </c>
    </row>
    <row r="4" spans="1:13" ht="15.2" customHeight="1">
      <c r="A4" s="33">
        <v>20</v>
      </c>
      <c r="B4" s="24" t="s">
        <v>2</v>
      </c>
      <c r="C4" s="18">
        <v>154.09</v>
      </c>
      <c r="D4" s="20">
        <v>0</v>
      </c>
      <c r="E4" s="18"/>
      <c r="F4" s="18"/>
      <c r="G4" s="20"/>
      <c r="H4" s="20"/>
      <c r="I4" s="46"/>
      <c r="J4" s="26"/>
      <c r="K4" s="26"/>
    </row>
    <row r="5" spans="1:13" ht="13.35" customHeight="1">
      <c r="A5" s="33">
        <v>50</v>
      </c>
      <c r="B5" s="25" t="s">
        <v>23</v>
      </c>
      <c r="C5" s="18"/>
      <c r="D5" s="18"/>
      <c r="E5" s="18"/>
      <c r="F5" s="18"/>
      <c r="G5" s="18"/>
      <c r="H5" s="18"/>
      <c r="I5" s="45"/>
      <c r="J5" s="26"/>
      <c r="K5" s="26"/>
    </row>
    <row r="6" spans="1:13" ht="13.35" customHeight="1">
      <c r="A6" s="23"/>
      <c r="B6" s="3"/>
      <c r="C6" s="20"/>
      <c r="D6" s="21"/>
      <c r="E6" s="22"/>
      <c r="F6" s="21"/>
      <c r="G6" s="21"/>
      <c r="H6" s="21"/>
      <c r="I6" s="47"/>
      <c r="J6" s="10"/>
      <c r="K6" s="10"/>
    </row>
    <row r="7" spans="1:13" ht="15" customHeight="1">
      <c r="A7" s="94" t="s">
        <v>11</v>
      </c>
      <c r="B7" s="95"/>
      <c r="C7" s="6">
        <f t="shared" ref="C7:H7" si="0">SUM(C3:C5)</f>
        <v>6394.09</v>
      </c>
      <c r="D7" s="6">
        <f t="shared" si="0"/>
        <v>6483</v>
      </c>
      <c r="E7" s="6">
        <f t="shared" si="0"/>
        <v>6483</v>
      </c>
      <c r="F7" s="6">
        <f t="shared" si="0"/>
        <v>6483</v>
      </c>
      <c r="G7" s="6">
        <f t="shared" si="0"/>
        <v>6677</v>
      </c>
      <c r="H7" s="6">
        <f t="shared" si="0"/>
        <v>6877</v>
      </c>
      <c r="I7" s="48"/>
      <c r="J7" s="6">
        <f>SUM(J3:J5)</f>
        <v>7083</v>
      </c>
      <c r="K7" s="6">
        <f>SUM(K3:K5)</f>
        <v>7295</v>
      </c>
    </row>
    <row r="8" spans="1:13" ht="15" customHeight="1">
      <c r="A8" s="94" t="s">
        <v>4</v>
      </c>
      <c r="B8" s="99"/>
      <c r="C8" s="6"/>
      <c r="D8" s="6"/>
      <c r="E8" s="6"/>
      <c r="F8" s="6"/>
      <c r="G8" s="6"/>
      <c r="H8" s="6"/>
      <c r="I8" s="48"/>
      <c r="J8" s="10"/>
      <c r="K8" s="10"/>
    </row>
    <row r="9" spans="1:13">
      <c r="A9" s="33">
        <v>70</v>
      </c>
      <c r="B9" s="24" t="s">
        <v>24</v>
      </c>
      <c r="C9" s="18">
        <v>3000</v>
      </c>
      <c r="D9" s="18">
        <v>3000</v>
      </c>
      <c r="E9" s="18">
        <v>1950</v>
      </c>
      <c r="F9" s="18">
        <v>3000</v>
      </c>
      <c r="G9" s="18">
        <v>3000</v>
      </c>
      <c r="H9" s="18">
        <v>3000</v>
      </c>
      <c r="I9" s="45"/>
      <c r="J9" s="52">
        <v>3000</v>
      </c>
      <c r="K9" s="52">
        <v>3000</v>
      </c>
    </row>
    <row r="10" spans="1:13" ht="22.5">
      <c r="A10" s="33">
        <v>80</v>
      </c>
      <c r="B10" s="57" t="s">
        <v>41</v>
      </c>
      <c r="C10" s="18">
        <v>377</v>
      </c>
      <c r="D10" s="18">
        <v>380</v>
      </c>
      <c r="E10" s="18">
        <v>232.5</v>
      </c>
      <c r="F10" s="18">
        <v>322.5</v>
      </c>
      <c r="G10" s="18">
        <v>380</v>
      </c>
      <c r="H10" s="18">
        <v>380</v>
      </c>
      <c r="I10" s="45"/>
      <c r="J10" s="52">
        <v>380</v>
      </c>
      <c r="K10" s="52">
        <v>380</v>
      </c>
    </row>
    <row r="11" spans="1:13">
      <c r="A11" s="33">
        <v>90</v>
      </c>
      <c r="B11" s="24" t="s">
        <v>0</v>
      </c>
      <c r="C11" s="18">
        <v>323.83</v>
      </c>
      <c r="D11" s="18">
        <v>300</v>
      </c>
      <c r="E11" s="18">
        <v>0</v>
      </c>
      <c r="F11" s="18">
        <v>400</v>
      </c>
      <c r="G11" s="18">
        <v>400</v>
      </c>
      <c r="H11" s="18">
        <v>400</v>
      </c>
      <c r="I11" s="45"/>
      <c r="J11" s="52">
        <v>400</v>
      </c>
      <c r="K11" s="52">
        <v>400</v>
      </c>
    </row>
    <row r="12" spans="1:13">
      <c r="A12" s="33">
        <v>100</v>
      </c>
      <c r="B12" s="24" t="s">
        <v>50</v>
      </c>
      <c r="C12" s="18">
        <v>78.569999999999993</v>
      </c>
      <c r="D12" s="18">
        <v>80</v>
      </c>
      <c r="E12" s="18">
        <v>0</v>
      </c>
      <c r="F12" s="18">
        <v>80</v>
      </c>
      <c r="G12" s="18">
        <v>80</v>
      </c>
      <c r="H12" s="18">
        <v>80</v>
      </c>
      <c r="I12" s="45"/>
      <c r="J12" s="52">
        <v>80</v>
      </c>
      <c r="K12" s="52">
        <v>80</v>
      </c>
    </row>
    <row r="13" spans="1:13">
      <c r="A13" s="33">
        <v>110</v>
      </c>
      <c r="B13" s="57" t="s">
        <v>42</v>
      </c>
      <c r="C13" s="64">
        <v>400</v>
      </c>
      <c r="D13" s="18">
        <v>1000</v>
      </c>
      <c r="E13" s="18">
        <v>722.75</v>
      </c>
      <c r="F13" s="18">
        <v>722.75</v>
      </c>
      <c r="G13" s="18">
        <v>1000</v>
      </c>
      <c r="H13" s="18">
        <v>1000</v>
      </c>
      <c r="I13" s="45"/>
      <c r="J13" s="52">
        <v>1000</v>
      </c>
      <c r="K13" s="52">
        <v>1000</v>
      </c>
    </row>
    <row r="14" spans="1:13">
      <c r="A14" s="33">
        <v>120</v>
      </c>
      <c r="B14" s="24" t="s">
        <v>44</v>
      </c>
      <c r="C14" s="18">
        <v>917.13</v>
      </c>
      <c r="D14" s="18">
        <v>1000</v>
      </c>
      <c r="E14" s="18">
        <v>555.41</v>
      </c>
      <c r="F14" s="18">
        <v>1355.41</v>
      </c>
      <c r="G14" s="18">
        <v>1000</v>
      </c>
      <c r="H14" s="18">
        <v>1000</v>
      </c>
      <c r="I14" s="45"/>
      <c r="J14" s="52">
        <v>1000</v>
      </c>
      <c r="K14" s="55">
        <v>1000</v>
      </c>
      <c r="L14" s="7"/>
      <c r="M14" s="7"/>
    </row>
    <row r="15" spans="1:13">
      <c r="A15" s="33">
        <v>130</v>
      </c>
      <c r="B15" s="24" t="s">
        <v>51</v>
      </c>
      <c r="C15" s="18">
        <v>131.94999999999999</v>
      </c>
      <c r="D15" s="18">
        <v>140</v>
      </c>
      <c r="E15" s="18">
        <v>0</v>
      </c>
      <c r="F15" s="18">
        <v>131.94999999999999</v>
      </c>
      <c r="G15" s="18">
        <v>150</v>
      </c>
      <c r="H15" s="18">
        <v>150</v>
      </c>
      <c r="I15" s="45"/>
      <c r="J15" s="52">
        <v>150</v>
      </c>
      <c r="K15" s="52">
        <v>150</v>
      </c>
      <c r="L15" s="8"/>
      <c r="M15" s="9"/>
    </row>
    <row r="16" spans="1:13">
      <c r="A16" s="34">
        <v>140</v>
      </c>
      <c r="B16" s="35" t="s">
        <v>9</v>
      </c>
      <c r="C16" s="18">
        <v>0</v>
      </c>
      <c r="D16" s="18">
        <v>3000</v>
      </c>
      <c r="E16" s="27">
        <v>0</v>
      </c>
      <c r="F16" s="18">
        <v>0</v>
      </c>
      <c r="G16" s="18">
        <v>2500</v>
      </c>
      <c r="H16" s="18">
        <v>2500</v>
      </c>
      <c r="I16" s="47"/>
      <c r="J16" s="52">
        <v>2500</v>
      </c>
      <c r="K16" s="52">
        <v>2500</v>
      </c>
      <c r="L16" s="2"/>
      <c r="M16" s="3"/>
    </row>
    <row r="17" spans="1:13">
      <c r="A17" s="94" t="s">
        <v>5</v>
      </c>
      <c r="B17" s="95"/>
      <c r="C17" s="6">
        <f t="shared" ref="C17:H17" si="1">SUM(C9:C16)</f>
        <v>5228.4799999999996</v>
      </c>
      <c r="D17" s="6">
        <f t="shared" si="1"/>
        <v>8900</v>
      </c>
      <c r="E17" s="6">
        <f t="shared" si="1"/>
        <v>3460.66</v>
      </c>
      <c r="F17" s="6">
        <f t="shared" si="1"/>
        <v>6012.61</v>
      </c>
      <c r="G17" s="6">
        <f t="shared" si="1"/>
        <v>8510</v>
      </c>
      <c r="H17" s="6">
        <f t="shared" si="1"/>
        <v>8510</v>
      </c>
      <c r="I17" s="48"/>
      <c r="J17" s="6">
        <f>SUM(J9:J16)</f>
        <v>8510</v>
      </c>
      <c r="K17" s="6">
        <f>SUM(K9:K16)</f>
        <v>8510</v>
      </c>
      <c r="L17" s="2"/>
      <c r="M17" s="3"/>
    </row>
    <row r="18" spans="1:13">
      <c r="A18" s="3"/>
      <c r="B18" s="3"/>
      <c r="C18" s="8"/>
      <c r="D18" s="8"/>
      <c r="E18" s="8"/>
      <c r="F18" s="8"/>
      <c r="G18" s="8"/>
      <c r="H18" s="8"/>
      <c r="J18" s="53"/>
      <c r="K18" s="53"/>
      <c r="L18" s="2"/>
      <c r="M18" s="3"/>
    </row>
    <row r="19" spans="1:13">
      <c r="A19" s="29"/>
      <c r="B19" s="30" t="s">
        <v>3</v>
      </c>
      <c r="C19" s="6">
        <f>C7-C17</f>
        <v>1165.6100000000006</v>
      </c>
      <c r="D19" s="6"/>
      <c r="E19" s="6">
        <f>E7-E17</f>
        <v>3022.34</v>
      </c>
      <c r="F19" s="6">
        <f>F7-F17</f>
        <v>470.39000000000033</v>
      </c>
      <c r="G19" s="6">
        <f>G7-G17</f>
        <v>-1833</v>
      </c>
      <c r="H19" s="6">
        <f>H7-H17</f>
        <v>-1633</v>
      </c>
      <c r="I19" s="48"/>
      <c r="J19" s="6">
        <f>J7-J17</f>
        <v>-1427</v>
      </c>
      <c r="K19" s="6">
        <f>K7-K17</f>
        <v>-1215</v>
      </c>
      <c r="L19" s="2"/>
      <c r="M19" s="3"/>
    </row>
    <row r="20" spans="1:13">
      <c r="A20" s="3"/>
      <c r="B20" s="3"/>
      <c r="C20" s="8"/>
      <c r="D20" s="8"/>
      <c r="E20" s="8"/>
      <c r="F20" s="8"/>
      <c r="G20" s="8"/>
      <c r="H20" s="8"/>
      <c r="J20" s="50"/>
      <c r="K20" s="51"/>
      <c r="L20" s="2"/>
      <c r="M20" s="3"/>
    </row>
    <row r="21" spans="1:13">
      <c r="A21" s="3"/>
      <c r="B21" s="3" t="s">
        <v>16</v>
      </c>
      <c r="C21" s="62">
        <v>8031.91</v>
      </c>
      <c r="D21" s="26">
        <v>9197.52</v>
      </c>
      <c r="E21" s="63">
        <v>9197.52</v>
      </c>
      <c r="F21" s="63">
        <v>12219.86</v>
      </c>
      <c r="G21" s="63">
        <f>F23</f>
        <v>12690.25</v>
      </c>
      <c r="H21" s="63">
        <f>G23</f>
        <v>10857.25</v>
      </c>
      <c r="I21" s="40"/>
      <c r="J21" s="63">
        <f>H23</f>
        <v>9224.25</v>
      </c>
      <c r="K21" s="63">
        <v>7798.25</v>
      </c>
      <c r="L21" s="2"/>
      <c r="M21" s="3"/>
    </row>
    <row r="22" spans="1:13">
      <c r="A22" s="3"/>
      <c r="B22" s="3" t="s">
        <v>6</v>
      </c>
      <c r="C22" s="26">
        <f>C19</f>
        <v>1165.6100000000006</v>
      </c>
      <c r="D22" s="26"/>
      <c r="E22" s="63">
        <v>3022.34</v>
      </c>
      <c r="F22" s="26">
        <f>F19</f>
        <v>470.39000000000033</v>
      </c>
      <c r="G22" s="26">
        <f>G19</f>
        <v>-1833</v>
      </c>
      <c r="H22" s="26">
        <f>H19</f>
        <v>-1633</v>
      </c>
      <c r="I22" s="40"/>
      <c r="J22" s="26">
        <f>J19</f>
        <v>-1427</v>
      </c>
      <c r="K22" s="26">
        <f>K19</f>
        <v>-1215</v>
      </c>
      <c r="L22" s="4"/>
      <c r="M22" s="5"/>
    </row>
    <row r="23" spans="1:13">
      <c r="A23" s="3"/>
      <c r="B23" s="3" t="s">
        <v>17</v>
      </c>
      <c r="C23" s="39">
        <f t="shared" ref="C23:H23" si="2">SUM(C21,,C22)</f>
        <v>9197.52</v>
      </c>
      <c r="D23" s="39">
        <f t="shared" si="2"/>
        <v>9197.52</v>
      </c>
      <c r="E23" s="39">
        <f t="shared" si="2"/>
        <v>12219.86</v>
      </c>
      <c r="F23" s="39">
        <f t="shared" si="2"/>
        <v>12690.25</v>
      </c>
      <c r="G23" s="39">
        <v>10857.25</v>
      </c>
      <c r="H23" s="39">
        <f t="shared" si="2"/>
        <v>9224.25</v>
      </c>
      <c r="I23" s="40"/>
      <c r="J23" s="39">
        <f>SUM(J21,,J22)</f>
        <v>7797.25</v>
      </c>
      <c r="K23" s="39">
        <f>SUM(K21,,K22)</f>
        <v>6583.25</v>
      </c>
    </row>
    <row r="24" spans="1:13">
      <c r="A24" s="3"/>
      <c r="B24" s="5" t="s">
        <v>10</v>
      </c>
      <c r="C24" s="26"/>
      <c r="D24" s="26"/>
      <c r="E24" s="26"/>
      <c r="F24" s="26"/>
      <c r="G24" s="26"/>
      <c r="H24" s="26"/>
      <c r="I24" s="40"/>
      <c r="J24" s="26"/>
      <c r="K24" s="26"/>
      <c r="M24" s="1"/>
    </row>
    <row r="25" spans="1:13">
      <c r="A25" s="3"/>
      <c r="B25" s="3" t="s">
        <v>7</v>
      </c>
      <c r="C25" s="26">
        <v>6197.52</v>
      </c>
      <c r="D25" s="26"/>
      <c r="E25" s="26">
        <v>9719.86</v>
      </c>
      <c r="F25" s="26">
        <v>10190.25</v>
      </c>
      <c r="G25" s="26">
        <v>8357.25</v>
      </c>
      <c r="H25" s="26">
        <v>6724.25</v>
      </c>
      <c r="I25" s="40"/>
      <c r="J25" s="26">
        <v>5298.25</v>
      </c>
      <c r="K25" s="26">
        <v>4083.25</v>
      </c>
      <c r="L25" s="2"/>
      <c r="M25" s="4"/>
    </row>
    <row r="26" spans="1:13">
      <c r="A26" s="3"/>
      <c r="B26" s="5" t="s">
        <v>8</v>
      </c>
      <c r="C26" s="26"/>
      <c r="D26" s="26"/>
      <c r="E26" s="26"/>
      <c r="F26" s="26"/>
      <c r="G26" s="26"/>
      <c r="H26" s="26"/>
      <c r="I26" s="40"/>
      <c r="J26" s="26"/>
      <c r="K26" s="26"/>
      <c r="L26" s="2"/>
    </row>
    <row r="27" spans="1:13">
      <c r="A27" s="3"/>
      <c r="B27" s="28" t="s">
        <v>9</v>
      </c>
      <c r="C27" s="26">
        <v>3000</v>
      </c>
      <c r="D27" s="26"/>
      <c r="E27" s="26">
        <v>2500</v>
      </c>
      <c r="F27" s="26">
        <v>2500</v>
      </c>
      <c r="G27" s="26">
        <v>2500</v>
      </c>
      <c r="H27" s="26">
        <v>2500</v>
      </c>
      <c r="I27" s="40"/>
      <c r="J27" s="26">
        <v>2500</v>
      </c>
      <c r="K27" s="26">
        <v>2500</v>
      </c>
      <c r="L27" s="2"/>
      <c r="M27" s="3"/>
    </row>
    <row r="28" spans="1:13">
      <c r="A28" s="3"/>
      <c r="M28" s="3"/>
    </row>
    <row r="29" spans="1:13">
      <c r="A29" s="3"/>
      <c r="B29" s="28"/>
      <c r="C29" s="26"/>
      <c r="D29" s="26"/>
      <c r="E29" s="26"/>
      <c r="F29" s="26"/>
      <c r="G29" s="26"/>
      <c r="H29" s="26"/>
      <c r="I29" s="40"/>
      <c r="J29" s="26"/>
      <c r="K29" s="26"/>
      <c r="L29" s="4"/>
    </row>
    <row r="30" spans="1:13">
      <c r="A30" s="3"/>
      <c r="B30" s="31" t="s">
        <v>1</v>
      </c>
      <c r="C30" s="39">
        <v>9197.52</v>
      </c>
      <c r="D30" s="39"/>
      <c r="E30" s="39">
        <v>12219.86</v>
      </c>
      <c r="F30" s="39">
        <f>SUM(F24:F29)</f>
        <v>12690.25</v>
      </c>
      <c r="G30" s="39">
        <f>SUM(G24:G29)</f>
        <v>10857.25</v>
      </c>
      <c r="H30" s="39">
        <f>SUM(H24:H29)</f>
        <v>9224.25</v>
      </c>
      <c r="I30" s="40"/>
      <c r="J30" s="39">
        <f>SUM(J24:J29)</f>
        <v>7798.25</v>
      </c>
      <c r="K30" s="39">
        <f>SUM(K24:K29)</f>
        <v>6583.25</v>
      </c>
      <c r="M30" s="5"/>
    </row>
    <row r="31" spans="1:13">
      <c r="A31" s="3"/>
      <c r="B31" s="3"/>
      <c r="C31" s="3"/>
      <c r="D31" s="3"/>
      <c r="E31" s="3"/>
      <c r="F31" s="3"/>
      <c r="G31" s="3"/>
      <c r="H31" s="3"/>
    </row>
    <row r="33" spans="11:13">
      <c r="K33" s="4"/>
      <c r="L33" s="2"/>
      <c r="M33" s="4"/>
    </row>
    <row r="34" spans="11:13">
      <c r="K34" s="2"/>
      <c r="L34" s="2"/>
      <c r="M34" s="3"/>
    </row>
    <row r="35" spans="11:13">
      <c r="K35" s="2"/>
      <c r="L35" s="2"/>
      <c r="M35" s="3"/>
    </row>
    <row r="36" spans="11:13">
      <c r="K36" s="2"/>
      <c r="L36" s="4"/>
      <c r="M36" s="2"/>
    </row>
    <row r="37" spans="11:13">
      <c r="K37" s="4"/>
      <c r="M37" s="5"/>
    </row>
  </sheetData>
  <mergeCells count="5">
    <mergeCell ref="A17:B17"/>
    <mergeCell ref="D2:F2"/>
    <mergeCell ref="A2:B2"/>
    <mergeCell ref="A7:B7"/>
    <mergeCell ref="A8:B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view="pageLayout" topLeftCell="B7" zoomScaleNormal="100" workbookViewId="0">
      <selection activeCell="B23" sqref="B23:J23"/>
    </sheetView>
  </sheetViews>
  <sheetFormatPr defaultRowHeight="12.75"/>
  <cols>
    <col min="1" max="1" width="6.5" customWidth="1"/>
    <col min="2" max="2" width="31.33203125" customWidth="1"/>
    <col min="3" max="3" width="10.33203125" customWidth="1"/>
    <col min="4" max="4" width="11.83203125" customWidth="1"/>
    <col min="5" max="5" width="10.83203125" customWidth="1"/>
    <col min="6" max="7" width="12" customWidth="1"/>
    <col min="8" max="8" width="12.1640625" customWidth="1"/>
    <col min="9" max="9" width="15.1640625" customWidth="1"/>
    <col min="10" max="10" width="14.83203125" customWidth="1"/>
  </cols>
  <sheetData>
    <row r="1" spans="1:10">
      <c r="A1" s="39"/>
      <c r="B1" s="39"/>
      <c r="C1" s="84" t="s">
        <v>27</v>
      </c>
      <c r="D1" s="101" t="s">
        <v>29</v>
      </c>
      <c r="E1" s="101"/>
      <c r="F1" s="101"/>
      <c r="G1" s="84" t="s">
        <v>21</v>
      </c>
      <c r="H1" s="84" t="s">
        <v>30</v>
      </c>
      <c r="I1" s="54" t="s">
        <v>56</v>
      </c>
      <c r="J1" s="54" t="s">
        <v>57</v>
      </c>
    </row>
    <row r="2" spans="1:10" ht="60">
      <c r="A2" s="26"/>
      <c r="B2" s="26"/>
      <c r="C2" s="80" t="s">
        <v>20</v>
      </c>
      <c r="D2" s="80" t="s">
        <v>15</v>
      </c>
      <c r="E2" s="81" t="s">
        <v>46</v>
      </c>
      <c r="F2" s="82" t="s">
        <v>33</v>
      </c>
      <c r="G2" s="82" t="s">
        <v>15</v>
      </c>
      <c r="H2" s="83" t="s">
        <v>13</v>
      </c>
      <c r="I2" s="53" t="s">
        <v>66</v>
      </c>
      <c r="J2" s="53" t="s">
        <v>58</v>
      </c>
    </row>
    <row r="3" spans="1:10">
      <c r="A3" s="38">
        <v>30</v>
      </c>
      <c r="B3" s="39" t="s">
        <v>12</v>
      </c>
      <c r="C3" s="26"/>
      <c r="D3" s="26"/>
      <c r="E3" s="26"/>
      <c r="F3" s="26"/>
      <c r="G3" s="26"/>
      <c r="H3" s="26"/>
      <c r="I3" s="10"/>
      <c r="J3" s="10"/>
    </row>
    <row r="4" spans="1:10">
      <c r="A4" s="26"/>
      <c r="B4" s="26"/>
      <c r="C4" s="32"/>
      <c r="D4" s="32"/>
      <c r="E4" s="32"/>
      <c r="F4" s="26"/>
      <c r="G4" s="26"/>
      <c r="H4" s="26"/>
      <c r="I4" s="10"/>
      <c r="J4" s="10"/>
    </row>
    <row r="5" spans="1:10">
      <c r="A5" s="26"/>
      <c r="B5" s="26"/>
      <c r="C5" s="32"/>
      <c r="D5" s="32"/>
      <c r="E5" s="32"/>
      <c r="F5" s="26"/>
      <c r="G5" s="26"/>
      <c r="H5" s="26"/>
      <c r="I5" s="10"/>
      <c r="J5" s="10"/>
    </row>
    <row r="6" spans="1:10">
      <c r="A6" s="26"/>
      <c r="B6" s="26"/>
      <c r="D6" s="32"/>
      <c r="F6" s="26"/>
      <c r="G6" s="26"/>
      <c r="H6" s="26"/>
      <c r="I6" s="10"/>
      <c r="J6" s="10"/>
    </row>
    <row r="7" spans="1:10">
      <c r="A7" s="26"/>
      <c r="B7" s="26"/>
      <c r="C7" s="32"/>
      <c r="D7" s="26"/>
      <c r="E7" s="32"/>
      <c r="F7" s="26"/>
      <c r="G7" s="26"/>
      <c r="H7" s="26"/>
      <c r="I7" s="10"/>
      <c r="J7" s="10"/>
    </row>
    <row r="8" spans="1:10" ht="13.35" customHeight="1">
      <c r="A8" s="26"/>
      <c r="B8" s="26"/>
      <c r="C8" s="36"/>
      <c r="D8" s="100"/>
      <c r="E8" s="100"/>
      <c r="F8" s="100"/>
      <c r="G8" s="36"/>
      <c r="H8" s="36"/>
      <c r="I8" s="10"/>
      <c r="J8" s="10"/>
    </row>
    <row r="9" spans="1:10" ht="27.75" customHeight="1">
      <c r="A9" s="26"/>
      <c r="B9" s="26"/>
      <c r="C9" s="85" t="s">
        <v>31</v>
      </c>
      <c r="D9" s="85" t="s">
        <v>15</v>
      </c>
      <c r="E9" s="86" t="s">
        <v>46</v>
      </c>
      <c r="F9" s="87" t="s">
        <v>32</v>
      </c>
      <c r="G9" s="87" t="s">
        <v>15</v>
      </c>
      <c r="H9" s="88" t="s">
        <v>13</v>
      </c>
      <c r="I9" s="74" t="s">
        <v>37</v>
      </c>
      <c r="J9" s="74" t="s">
        <v>58</v>
      </c>
    </row>
    <row r="10" spans="1:10" ht="19.5" customHeight="1">
      <c r="A10" s="38">
        <v>110</v>
      </c>
      <c r="B10" s="39" t="s">
        <v>67</v>
      </c>
      <c r="C10" s="26"/>
      <c r="D10" s="26"/>
      <c r="E10" s="32"/>
      <c r="F10" s="32"/>
      <c r="G10" s="32"/>
      <c r="H10" s="32"/>
      <c r="I10" s="10"/>
      <c r="J10" s="10"/>
    </row>
    <row r="11" spans="1:10" ht="13.5" customHeight="1">
      <c r="A11" s="26"/>
      <c r="B11" s="37" t="s">
        <v>14</v>
      </c>
      <c r="C11" s="26"/>
      <c r="D11" s="26">
        <v>1000</v>
      </c>
      <c r="E11" s="32"/>
      <c r="F11" s="32"/>
      <c r="G11" s="32">
        <v>1000</v>
      </c>
      <c r="H11" s="32">
        <v>1000</v>
      </c>
      <c r="I11" s="26">
        <v>1000</v>
      </c>
      <c r="J11" s="26">
        <v>1000</v>
      </c>
    </row>
    <row r="12" spans="1:10" ht="13.5" customHeight="1">
      <c r="A12" s="26"/>
      <c r="B12" s="37" t="s">
        <v>48</v>
      </c>
      <c r="C12" s="26"/>
      <c r="D12" s="26"/>
      <c r="E12" s="32">
        <v>50</v>
      </c>
      <c r="F12" s="32">
        <v>50</v>
      </c>
      <c r="G12" s="32"/>
      <c r="H12" s="32"/>
      <c r="I12" s="10"/>
      <c r="J12" s="10"/>
    </row>
    <row r="13" spans="1:10" ht="13.35" customHeight="1">
      <c r="A13" s="26"/>
      <c r="B13" s="26" t="s">
        <v>45</v>
      </c>
      <c r="C13" s="43"/>
      <c r="D13" s="26"/>
      <c r="E13" s="32">
        <v>50</v>
      </c>
      <c r="F13" s="32">
        <v>50</v>
      </c>
      <c r="G13" s="32"/>
      <c r="H13" s="32"/>
      <c r="I13" s="10"/>
      <c r="J13" s="10"/>
    </row>
    <row r="14" spans="1:10" ht="13.35" customHeight="1">
      <c r="A14" s="26"/>
      <c r="B14" s="26" t="s">
        <v>47</v>
      </c>
      <c r="C14" s="43"/>
      <c r="D14" s="26"/>
      <c r="E14" s="32">
        <v>622.75</v>
      </c>
      <c r="F14" s="32">
        <v>622.75</v>
      </c>
      <c r="G14" s="32"/>
      <c r="H14" s="32"/>
      <c r="I14" s="10"/>
      <c r="J14" s="10"/>
    </row>
    <row r="15" spans="1:10" ht="13.35" customHeight="1">
      <c r="A15" s="26"/>
      <c r="B15" s="79" t="s">
        <v>52</v>
      </c>
      <c r="C15" s="43">
        <v>300</v>
      </c>
      <c r="D15" s="26"/>
      <c r="E15" s="32"/>
      <c r="F15" s="32"/>
      <c r="G15" s="32"/>
      <c r="H15" s="32"/>
      <c r="I15" s="10"/>
      <c r="J15" s="10"/>
    </row>
    <row r="16" spans="1:10">
      <c r="A16" s="26"/>
      <c r="B16" s="26" t="s">
        <v>53</v>
      </c>
      <c r="C16" s="43">
        <v>50</v>
      </c>
      <c r="D16" s="26"/>
      <c r="E16" s="32"/>
      <c r="F16" s="32"/>
      <c r="G16" s="32"/>
      <c r="H16" s="32"/>
      <c r="I16" s="10"/>
      <c r="J16" s="10"/>
    </row>
    <row r="17" spans="1:10" ht="13.35" customHeight="1">
      <c r="A17" s="38"/>
      <c r="B17" s="65" t="s">
        <v>54</v>
      </c>
      <c r="C17" s="66">
        <v>50</v>
      </c>
      <c r="D17" s="26"/>
      <c r="E17" s="32"/>
      <c r="F17" s="32"/>
      <c r="G17" s="32"/>
      <c r="H17" s="32"/>
      <c r="I17" s="10"/>
      <c r="J17" s="10"/>
    </row>
    <row r="18" spans="1:10" ht="13.35" customHeight="1">
      <c r="A18" s="40"/>
      <c r="B18" s="10"/>
      <c r="C18" s="26"/>
      <c r="D18" s="40"/>
      <c r="E18" s="26"/>
      <c r="F18" s="26"/>
      <c r="G18" s="40"/>
      <c r="H18" s="40"/>
      <c r="I18" s="10"/>
      <c r="J18" s="10"/>
    </row>
    <row r="19" spans="1:10" ht="13.35" customHeight="1">
      <c r="A19" s="40"/>
      <c r="B19" s="10"/>
      <c r="C19" s="26"/>
      <c r="D19" s="40"/>
      <c r="E19" s="26"/>
      <c r="F19" s="26"/>
      <c r="G19" s="40"/>
      <c r="H19" s="40"/>
      <c r="I19" s="10"/>
      <c r="J19" s="10"/>
    </row>
    <row r="20" spans="1:10" ht="13.35" customHeight="1">
      <c r="A20" s="40"/>
      <c r="B20" s="10"/>
      <c r="C20" s="26"/>
      <c r="D20" s="40"/>
      <c r="E20" s="26"/>
      <c r="F20" s="26"/>
      <c r="G20" s="40"/>
      <c r="H20" s="40"/>
      <c r="I20" s="10"/>
      <c r="J20" s="10"/>
    </row>
    <row r="21" spans="1:10" ht="13.35" customHeight="1">
      <c r="A21" s="40"/>
      <c r="B21" s="10"/>
      <c r="C21" s="26"/>
      <c r="D21" s="40"/>
      <c r="E21" s="26"/>
      <c r="F21" s="26"/>
      <c r="G21" s="40"/>
      <c r="H21" s="40"/>
      <c r="I21" s="10"/>
      <c r="J21" s="10"/>
    </row>
    <row r="22" spans="1:10" ht="13.35" customHeight="1">
      <c r="A22" s="40"/>
      <c r="B22" s="10"/>
      <c r="C22" s="26"/>
      <c r="D22" s="40"/>
      <c r="E22" s="26"/>
      <c r="F22" s="26"/>
      <c r="G22" s="40"/>
      <c r="H22" s="40"/>
      <c r="I22" s="10"/>
      <c r="J22" s="10"/>
    </row>
    <row r="23" spans="1:10" ht="13.35" customHeight="1">
      <c r="A23" s="26"/>
      <c r="B23" s="39" t="s">
        <v>49</v>
      </c>
      <c r="C23" s="77">
        <f>SUM(C13:C17)</f>
        <v>400</v>
      </c>
      <c r="D23" s="77">
        <v>1000</v>
      </c>
      <c r="E23" s="77">
        <v>722.75</v>
      </c>
      <c r="F23" s="77">
        <v>722.75</v>
      </c>
      <c r="G23" s="77">
        <v>1000</v>
      </c>
      <c r="H23" s="77">
        <v>1000</v>
      </c>
      <c r="I23" s="39">
        <v>1000</v>
      </c>
      <c r="J23" s="39">
        <v>1000</v>
      </c>
    </row>
    <row r="24" spans="1:10" ht="13.35" customHeight="1">
      <c r="A24" s="3"/>
      <c r="B24" s="3"/>
      <c r="C24" s="3"/>
      <c r="D24" s="3"/>
      <c r="E24" s="3"/>
      <c r="F24" s="3"/>
      <c r="G24" s="3"/>
      <c r="H24" s="3"/>
    </row>
    <row r="25" spans="1:10" ht="13.35" customHeight="1">
      <c r="B25" s="2"/>
    </row>
    <row r="26" spans="1:10" ht="15" customHeight="1"/>
    <row r="28" spans="1:10">
      <c r="B28" s="2"/>
    </row>
  </sheetData>
  <mergeCells count="2">
    <mergeCell ref="D8:F8"/>
    <mergeCell ref="D1:F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B24" sqref="B24"/>
    </sheetView>
  </sheetViews>
  <sheetFormatPr defaultRowHeight="12.75"/>
  <cols>
    <col min="1" max="1" width="3.5" customWidth="1"/>
    <col min="2" max="2" width="27.5" customWidth="1"/>
    <col min="3" max="3" width="15.83203125" customWidth="1"/>
    <col min="4" max="4" width="12.5" customWidth="1"/>
    <col min="5" max="5" width="13.6640625" customWidth="1"/>
    <col min="6" max="6" width="12.83203125" customWidth="1"/>
    <col min="7" max="7" width="12" customWidth="1"/>
    <col min="8" max="8" width="14.5" customWidth="1"/>
    <col min="9" max="9" width="11.33203125" customWidth="1"/>
    <col min="10" max="10" width="12.6640625" customWidth="1"/>
  </cols>
  <sheetData>
    <row r="1" spans="1:10" ht="15" customHeight="1">
      <c r="A1" s="10"/>
      <c r="B1" s="10"/>
      <c r="C1" s="71" t="s">
        <v>27</v>
      </c>
      <c r="D1" s="102" t="s">
        <v>34</v>
      </c>
      <c r="E1" s="102"/>
      <c r="F1" s="102"/>
      <c r="G1" s="71" t="s">
        <v>21</v>
      </c>
      <c r="H1" s="71" t="s">
        <v>30</v>
      </c>
      <c r="I1" s="54" t="s">
        <v>56</v>
      </c>
      <c r="J1" s="54" t="s">
        <v>57</v>
      </c>
    </row>
    <row r="2" spans="1:10" ht="33.75">
      <c r="A2" s="10">
        <v>70</v>
      </c>
      <c r="B2" s="11" t="s">
        <v>18</v>
      </c>
      <c r="C2" s="15" t="s">
        <v>20</v>
      </c>
      <c r="D2" s="15" t="s">
        <v>28</v>
      </c>
      <c r="E2" s="12" t="s">
        <v>46</v>
      </c>
      <c r="F2" s="42" t="s">
        <v>33</v>
      </c>
      <c r="G2" s="13" t="s">
        <v>15</v>
      </c>
      <c r="H2" s="14" t="s">
        <v>13</v>
      </c>
      <c r="I2" s="72" t="s">
        <v>37</v>
      </c>
      <c r="J2" s="72" t="s">
        <v>58</v>
      </c>
    </row>
    <row r="3" spans="1:10">
      <c r="A3" s="10"/>
      <c r="B3" s="10" t="s">
        <v>25</v>
      </c>
      <c r="C3" s="32">
        <v>123</v>
      </c>
      <c r="D3" s="32"/>
      <c r="E3" s="32">
        <v>94.5</v>
      </c>
      <c r="F3" s="32">
        <v>94.5</v>
      </c>
      <c r="G3" s="32"/>
      <c r="H3" s="32"/>
      <c r="I3" s="10"/>
      <c r="J3" s="10"/>
    </row>
    <row r="4" spans="1:10">
      <c r="A4" s="10"/>
      <c r="B4" s="26" t="s">
        <v>26</v>
      </c>
      <c r="C4" s="32">
        <v>184</v>
      </c>
      <c r="D4" s="10"/>
      <c r="E4" s="41">
        <v>138</v>
      </c>
      <c r="F4" s="26">
        <v>228</v>
      </c>
      <c r="G4" s="10"/>
      <c r="H4" s="10"/>
      <c r="I4" s="10"/>
      <c r="J4" s="10"/>
    </row>
    <row r="5" spans="1:10">
      <c r="A5" s="10"/>
      <c r="B5" s="26" t="s">
        <v>55</v>
      </c>
      <c r="C5" s="32">
        <v>70</v>
      </c>
      <c r="D5" s="10"/>
      <c r="E5" s="41">
        <v>0</v>
      </c>
      <c r="F5" s="26">
        <v>0</v>
      </c>
      <c r="G5" s="10"/>
      <c r="H5" s="10"/>
      <c r="I5" s="10"/>
      <c r="J5" s="10"/>
    </row>
    <row r="6" spans="1:10">
      <c r="A6" s="10"/>
      <c r="B6" s="26"/>
      <c r="C6" s="32">
        <v>0</v>
      </c>
      <c r="D6" s="70"/>
      <c r="E6" s="3"/>
      <c r="F6" s="26"/>
      <c r="G6" s="10"/>
      <c r="H6" s="10"/>
      <c r="I6" s="10"/>
      <c r="J6" s="10"/>
    </row>
    <row r="7" spans="1:10">
      <c r="A7" s="10"/>
      <c r="B7" s="49" t="s">
        <v>1</v>
      </c>
      <c r="C7" s="77">
        <f>SUM(C3:C6)</f>
        <v>377</v>
      </c>
      <c r="D7" s="78">
        <v>380</v>
      </c>
      <c r="E7" s="78">
        <f>SUM(E3:E6)</f>
        <v>232.5</v>
      </c>
      <c r="F7" s="78">
        <f>SUM(F3:F6)</f>
        <v>322.5</v>
      </c>
      <c r="G7" s="78">
        <v>380</v>
      </c>
      <c r="H7" s="78">
        <v>380</v>
      </c>
      <c r="I7" s="39">
        <v>380</v>
      </c>
      <c r="J7" s="39">
        <v>380</v>
      </c>
    </row>
    <row r="9" spans="1:10">
      <c r="F9" s="73" t="s">
        <v>36</v>
      </c>
    </row>
  </sheetData>
  <mergeCells count="1">
    <mergeCell ref="D1:F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A29" sqref="A29"/>
    </sheetView>
  </sheetViews>
  <sheetFormatPr defaultRowHeight="12.75"/>
  <cols>
    <col min="1" max="1" width="28.5" customWidth="1"/>
    <col min="2" max="2" width="6.33203125" hidden="1" customWidth="1"/>
    <col min="3" max="3" width="12.5" customWidth="1"/>
    <col min="4" max="4" width="10.33203125" customWidth="1"/>
    <col min="5" max="5" width="14.33203125" customWidth="1"/>
    <col min="6" max="6" width="11.83203125" customWidth="1"/>
    <col min="7" max="7" width="10.5" customWidth="1"/>
    <col min="8" max="8" width="11.83203125" customWidth="1"/>
    <col min="9" max="9" width="10.33203125" customWidth="1"/>
    <col min="10" max="10" width="10.5" customWidth="1"/>
  </cols>
  <sheetData>
    <row r="1" spans="1:10" ht="15" customHeight="1">
      <c r="B1" s="16"/>
      <c r="C1" s="16"/>
      <c r="D1" s="16"/>
      <c r="E1" s="16"/>
      <c r="F1" s="16"/>
      <c r="G1" s="16"/>
      <c r="H1" s="16"/>
      <c r="I1" s="16"/>
    </row>
    <row r="2" spans="1:10" ht="30">
      <c r="A2" s="75" t="s">
        <v>59</v>
      </c>
      <c r="B2" s="10"/>
      <c r="C2" s="76" t="s">
        <v>27</v>
      </c>
      <c r="D2" s="103" t="s">
        <v>34</v>
      </c>
      <c r="E2" s="103"/>
      <c r="F2" s="103"/>
      <c r="G2" s="76" t="s">
        <v>21</v>
      </c>
      <c r="H2" s="76" t="s">
        <v>30</v>
      </c>
      <c r="I2" s="54" t="s">
        <v>56</v>
      </c>
      <c r="J2" s="54" t="s">
        <v>57</v>
      </c>
    </row>
    <row r="3" spans="1:10" ht="27">
      <c r="A3" s="11"/>
      <c r="B3" s="40"/>
      <c r="C3" s="15" t="s">
        <v>20</v>
      </c>
      <c r="D3" s="15" t="s">
        <v>28</v>
      </c>
      <c r="E3" s="12" t="s">
        <v>46</v>
      </c>
      <c r="F3" s="42" t="s">
        <v>33</v>
      </c>
      <c r="G3" s="13" t="s">
        <v>15</v>
      </c>
      <c r="H3" s="14" t="s">
        <v>13</v>
      </c>
      <c r="I3" s="72" t="s">
        <v>37</v>
      </c>
      <c r="J3" s="74" t="s">
        <v>58</v>
      </c>
    </row>
    <row r="4" spans="1:10">
      <c r="A4" s="10" t="s">
        <v>60</v>
      </c>
      <c r="B4" s="10"/>
      <c r="C4" s="91">
        <v>765</v>
      </c>
      <c r="D4" s="91"/>
      <c r="E4" s="91"/>
      <c r="F4" s="91">
        <v>800</v>
      </c>
      <c r="G4" s="32"/>
      <c r="H4" s="32"/>
      <c r="I4" s="10"/>
      <c r="J4" s="10"/>
    </row>
    <row r="5" spans="1:10">
      <c r="A5" s="26" t="s">
        <v>63</v>
      </c>
      <c r="B5" s="10"/>
      <c r="C5" s="91">
        <v>24.93</v>
      </c>
      <c r="D5" s="53"/>
      <c r="E5" s="92">
        <v>38.56</v>
      </c>
      <c r="F5" s="52">
        <v>38.56</v>
      </c>
      <c r="G5" s="10"/>
      <c r="H5" s="10"/>
      <c r="I5" s="10"/>
      <c r="J5" s="10"/>
    </row>
    <row r="6" spans="1:10">
      <c r="A6" s="26" t="s">
        <v>61</v>
      </c>
      <c r="B6" s="10"/>
      <c r="C6" s="91">
        <v>40</v>
      </c>
      <c r="D6" s="53"/>
      <c r="E6" s="52"/>
      <c r="F6" s="52"/>
      <c r="G6" s="10"/>
      <c r="H6" s="10"/>
      <c r="I6" s="10"/>
      <c r="J6" s="10"/>
    </row>
    <row r="7" spans="1:10">
      <c r="A7" s="26" t="s">
        <v>65</v>
      </c>
      <c r="B7" s="10"/>
      <c r="C7" s="91"/>
      <c r="D7" s="53"/>
      <c r="E7" s="52">
        <v>375.85</v>
      </c>
      <c r="F7" s="52">
        <v>375.85</v>
      </c>
      <c r="G7" s="10"/>
      <c r="H7" s="10"/>
      <c r="I7" s="10"/>
      <c r="J7" s="10"/>
    </row>
    <row r="8" spans="1:10">
      <c r="A8" s="26" t="s">
        <v>64</v>
      </c>
      <c r="B8" s="10"/>
      <c r="C8" s="91"/>
      <c r="D8" s="53"/>
      <c r="E8" s="52">
        <v>50</v>
      </c>
      <c r="F8" s="52">
        <v>50</v>
      </c>
      <c r="G8" s="10"/>
      <c r="H8" s="10"/>
      <c r="I8" s="10"/>
      <c r="J8" s="10"/>
    </row>
    <row r="9" spans="1:10">
      <c r="A9" s="26" t="s">
        <v>62</v>
      </c>
      <c r="B9" s="10"/>
      <c r="C9" s="91">
        <v>87.2</v>
      </c>
      <c r="D9" s="93"/>
      <c r="E9" s="52">
        <v>91</v>
      </c>
      <c r="F9" s="52">
        <v>91</v>
      </c>
      <c r="G9" s="10"/>
      <c r="H9" s="10"/>
      <c r="I9" s="10"/>
      <c r="J9" s="10"/>
    </row>
    <row r="10" spans="1:10">
      <c r="A10" s="26"/>
      <c r="B10" s="10"/>
      <c r="C10" s="32"/>
      <c r="D10" s="70"/>
      <c r="E10" s="3"/>
      <c r="F10" s="26"/>
      <c r="G10" s="10"/>
      <c r="H10" s="10"/>
      <c r="I10" s="10"/>
      <c r="J10" s="10"/>
    </row>
    <row r="11" spans="1:10">
      <c r="A11" s="49" t="s">
        <v>1</v>
      </c>
      <c r="B11" s="49"/>
      <c r="C11" s="77">
        <f>SUM(C4:C9)</f>
        <v>917.13</v>
      </c>
      <c r="D11" s="78">
        <v>1000</v>
      </c>
      <c r="E11" s="78">
        <f>SUM(E4:E10)</f>
        <v>555.41000000000008</v>
      </c>
      <c r="F11" s="78">
        <f>SUM(F4:F10)</f>
        <v>1355.4099999999999</v>
      </c>
      <c r="G11" s="78">
        <v>1000</v>
      </c>
      <c r="H11" s="90">
        <v>1000</v>
      </c>
      <c r="I11" s="89">
        <v>1000</v>
      </c>
      <c r="J11" s="89">
        <v>1000</v>
      </c>
    </row>
  </sheetData>
  <mergeCells count="1">
    <mergeCell ref="D2:F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Budget</vt:lpstr>
      <vt:lpstr>Analyses of grants+donations </vt:lpstr>
      <vt:lpstr>Admin costs</vt:lpstr>
      <vt:lpstr>Maintenance</vt:lpstr>
      <vt:lpstr>Sheet1</vt:lpstr>
      <vt:lpstr>Budget!Print_Area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BPC</dc:creator>
  <cp:lastModifiedBy>Chris Gracey</cp:lastModifiedBy>
  <cp:lastPrinted>2025-01-12T15:27:58Z</cp:lastPrinted>
  <dcterms:created xsi:type="dcterms:W3CDTF">2022-08-12T09:50:15Z</dcterms:created>
  <dcterms:modified xsi:type="dcterms:W3CDTF">2025-01-14T13:56:52Z</dcterms:modified>
</cp:coreProperties>
</file>